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olf Operations\2026 Prepaid Golf\"/>
    </mc:Choice>
  </mc:AlternateContent>
  <xr:revisionPtr revIDLastSave="0" documentId="13_ncr:1_{6B60CC88-D59D-4B75-BA57-075155FF57DF}" xr6:coauthVersionLast="47" xr6:coauthVersionMax="47" xr10:uidLastSave="{00000000-0000-0000-0000-000000000000}"/>
  <bookViews>
    <workbookView xWindow="25695" yWindow="0" windowWidth="26010" windowHeight="20640" xr2:uid="{00000000-000D-0000-FFFF-FFFF00000000}"/>
  </bookViews>
  <sheets>
    <sheet name="2026 Prepaid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D25" i="1" l="1"/>
  <c r="D24" i="1"/>
  <c r="D28" i="1" l="1"/>
  <c r="D27" i="1"/>
  <c r="D23" i="1"/>
  <c r="D7" i="1"/>
  <c r="D22" i="1" l="1"/>
  <c r="D21" i="1"/>
  <c r="D20" i="1"/>
  <c r="D19" i="1"/>
  <c r="D18" i="1"/>
  <c r="D14" i="1"/>
  <c r="D13" i="1"/>
  <c r="D12" i="1"/>
  <c r="I7" i="1"/>
  <c r="I6" i="1"/>
  <c r="D6" i="1"/>
  <c r="D8" i="1" s="1"/>
  <c r="D29" i="1" l="1"/>
  <c r="D15" i="1"/>
  <c r="I9" i="1"/>
  <c r="I14" i="1" l="1"/>
  <c r="I18" i="1" l="1"/>
  <c r="I20" i="1" s="1"/>
  <c r="J22" i="1" s="1"/>
  <c r="J23" i="1" s="1"/>
  <c r="I23" i="1" s="1"/>
  <c r="F15" i="1"/>
  <c r="I22" i="1" l="1"/>
  <c r="J24" i="1"/>
  <c r="I24" i="1" s="1"/>
  <c r="I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West</author>
    <author>jwest</author>
    <author>Adam Jacob</author>
  </authors>
  <commentList>
    <comment ref="B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Enter estimated number of green fee rounds you intend to play in 2026.</t>
        </r>
      </text>
    </comment>
    <comment ref="G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Enter the number of range tokens you would like to charge against your prepaid balance.</t>
        </r>
      </text>
    </comment>
    <comment ref="G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Enter 1 if you would like to purchase an INDIVIDUAL annual range program for 2026.</t>
        </r>
      </text>
    </comment>
    <comment ref="G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Enter 1 if you would like to purchase an annual  FAMILY (2 maximum) range program for 2026.</t>
        </r>
      </text>
    </comment>
    <comment ref="I11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OPTIONAL</t>
        </r>
        <r>
          <rPr>
            <b/>
            <sz val="8"/>
            <color indexed="81"/>
            <rFont val="Tahoma"/>
            <family val="2"/>
          </rPr>
          <t xml:space="preserve"> 
Enter any additional deposit amounts to cover incidental additional rounds promotions or other golf-related merchandise purchases.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Enter 1 for Individual Unlimited Green Fees.
THIS </t>
        </r>
        <r>
          <rPr>
            <b/>
            <u/>
            <sz val="8"/>
            <color indexed="81"/>
            <rFont val="Tahoma"/>
            <family val="2"/>
          </rPr>
          <t>INCLUDES</t>
        </r>
        <r>
          <rPr>
            <b/>
            <sz val="8"/>
            <color indexed="81"/>
            <rFont val="Tahoma"/>
            <family val="2"/>
          </rPr>
          <t xml:space="preserve"> INDIVIDUAL RANGE PLAN FOR 2026.</t>
        </r>
      </text>
    </comment>
    <comment ref="B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Enter 1 for Unlimited Two-Person Household Green Fees.
(2 maximum)
THIS INCLUDES INDIVIDUAL RANGE PLAN FOR 2026.</t>
        </r>
      </text>
    </comment>
    <comment ref="B14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Individual Unlimited Twilight Green Fees 
After 2:00 p.m. January - December
7 days a week </t>
        </r>
      </text>
    </comment>
    <comment ref="G17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If paying by credit card, enter Yes
</t>
        </r>
      </text>
    </comment>
    <comment ref="B18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Enter the number of POA-Owned cart fee rounds you intend to use in 2026.</t>
        </r>
      </text>
    </comment>
    <comment ref="B1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Enter the number of Private-Owned (your own private cart) cart fee rounds you intend to use in 2026.</t>
        </r>
      </text>
    </comment>
    <comment ref="B20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Enter 1 if you would like to purchase INDIVIDUAL unlimited POA-owned cart fee rounds for the entire year of 2026.</t>
        </r>
      </text>
    </comment>
    <comment ref="F20" authorId="0" shapeId="0" xr:uid="{00000000-0006-0000-0000-00000D000000}">
      <text>
        <r>
          <rPr>
            <sz val="8"/>
            <color indexed="81"/>
            <rFont val="Tahoma"/>
            <family val="2"/>
          </rPr>
          <t>Total 2026 Amount, including credit card fees (if any).</t>
        </r>
      </text>
    </comment>
    <comment ref="B21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Enter 1 if you would like to purchase INDIVIDUAL unlimited Private-owned (your own cart) cart fee rounds for 2026.</t>
        </r>
      </text>
    </comment>
    <comment ref="B22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Enter 1 if you would like to purchase FAMILY (2 maximum) unlimited POA-owned cart fee rounds for the entire year of 2026.</t>
        </r>
      </text>
    </comment>
    <comment ref="F22" authorId="0" shapeId="0" xr:uid="{00000000-0006-0000-0000-000010000000}">
      <text>
        <r>
          <rPr>
            <sz val="8"/>
            <color indexed="81"/>
            <rFont val="Tahoma"/>
            <family val="2"/>
          </rPr>
          <t xml:space="preserve">Amounts from $500 - $1,999 are payable up front.
</t>
        </r>
      </text>
    </comment>
    <comment ref="B23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Enter 1 if you would like to purchase FAMILY (2 maximum) unlimited Private-owned (your own cart) cart fee rounds for 2026.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0" shapeId="0" xr:uid="{00000000-0006-0000-0000-000012000000}">
      <text>
        <r>
          <rPr>
            <sz val="8"/>
            <color indexed="81"/>
            <rFont val="Tahoma"/>
            <family val="2"/>
          </rPr>
          <t>Amounts from $2,000 - $2,999 are due 50% up front, remaining 50% April 1, 2026</t>
        </r>
      </text>
    </comment>
    <comment ref="B24" authorId="2" shapeId="0" xr:uid="{00000000-0006-0000-0000-000013000000}">
      <text>
        <r>
          <rPr>
            <b/>
            <sz val="8"/>
            <color indexed="81"/>
            <rFont val="Tahoma"/>
            <family val="2"/>
          </rPr>
          <t>Enter 1 if you would like to purchase INDIVIDUAL unlimited twilight POA-owned cart fee rounds for the entire year of 2026.</t>
        </r>
      </text>
    </comment>
    <comment ref="F24" authorId="0" shapeId="0" xr:uid="{00000000-0006-0000-0000-000014000000}">
      <text>
        <r>
          <rPr>
            <sz val="8"/>
            <color indexed="81"/>
            <rFont val="Tahoma"/>
            <family val="2"/>
          </rPr>
          <t xml:space="preserve">Amounts $3,000+ are due 50% up front, 25% due April 1, 2026, remaining 25% due July 1, 2026.
</t>
        </r>
      </text>
    </comment>
    <comment ref="B25" authorId="2" shapeId="0" xr:uid="{00000000-0006-0000-0000-000015000000}">
      <text>
        <r>
          <rPr>
            <b/>
            <sz val="8"/>
            <color indexed="81"/>
            <rFont val="Tahoma"/>
            <family val="2"/>
          </rPr>
          <t>Enter 1 if you would like to purchase INDIVIDUAL unlimited twilight Private-owned cart fee rounds for the entire year of 2026.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Enter the number of POA-Owned cart fee rounds you intend to use in 2026.</t>
        </r>
      </text>
    </comment>
    <comment ref="B28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Enter the number of Private-Owned (your own private cart) cart fee rounds you intend to use in 2026.</t>
        </r>
      </text>
    </comment>
  </commentList>
</comments>
</file>

<file path=xl/sharedStrings.xml><?xml version="1.0" encoding="utf-8"?>
<sst xmlns="http://schemas.openxmlformats.org/spreadsheetml/2006/main" count="54" uniqueCount="45">
  <si>
    <t>Point curser to red tabs to read instructions and enter values in YELLOW boxes.</t>
  </si>
  <si>
    <t>PREPAID INDIVIDUAL GREEN FEES</t>
  </si>
  <si>
    <t>QTY</t>
  </si>
  <si>
    <t>PREPAID FEE</t>
  </si>
  <si>
    <t>TOTAL</t>
  </si>
  <si>
    <t>PREPAID RANGE FEES</t>
  </si>
  <si>
    <t>18-Hole Green Fee (5 % discount off daily rate)</t>
  </si>
  <si>
    <t>Individual Tokens</t>
  </si>
  <si>
    <t xml:space="preserve">  SUBTOTAL PREPAID GREEN FEES</t>
  </si>
  <si>
    <t>Annual Range - Individual</t>
  </si>
  <si>
    <t>UNLIMITED - BEST VALUE!</t>
  </si>
  <si>
    <r>
      <t xml:space="preserve">  </t>
    </r>
    <r>
      <rPr>
        <b/>
        <sz val="10"/>
        <rFont val="Calibri Light"/>
        <family val="1"/>
        <scheme val="major"/>
      </rPr>
      <t>SUBTOTAL PREPAID RANGE FEES</t>
    </r>
  </si>
  <si>
    <t>UNLIMITED GREEN FEES (Includes Range)</t>
  </si>
  <si>
    <t>ADDITIONAL DEPOSIT AMOUNT</t>
  </si>
  <si>
    <t xml:space="preserve">  SUBTOTAL UNLIMITED GREEN FEES</t>
  </si>
  <si>
    <t>TOTAL ANNUAL GOLF DEPOSIT</t>
  </si>
  <si>
    <t>PREPAID 18-HOLE CART FEES</t>
  </si>
  <si>
    <t>PRICE</t>
  </si>
  <si>
    <r>
      <t>PAYMENT SCHEDULE (</t>
    </r>
    <r>
      <rPr>
        <b/>
        <i/>
        <sz val="10"/>
        <rFont val="Calibri Light"/>
        <family val="1"/>
        <scheme val="major"/>
      </rPr>
      <t>Calculates</t>
    </r>
    <r>
      <rPr>
        <b/>
        <sz val="10"/>
        <rFont val="Calibri Light"/>
        <family val="1"/>
        <scheme val="major"/>
      </rPr>
      <t xml:space="preserve"> </t>
    </r>
    <r>
      <rPr>
        <b/>
        <i/>
        <sz val="10"/>
        <rFont val="Calibri Light"/>
        <family val="1"/>
        <scheme val="major"/>
      </rPr>
      <t>Automatically)</t>
    </r>
  </si>
  <si>
    <t>POA-Owned Cart</t>
  </si>
  <si>
    <t>Payment by Credit Card (Yes/No)</t>
  </si>
  <si>
    <t>Privately-Owned Cart</t>
  </si>
  <si>
    <t>Credit Card Surcharge (3% of total)</t>
  </si>
  <si>
    <t>Full Year Ind. Unlimited - POA</t>
  </si>
  <si>
    <t>Full Year Ind. Unlimited - Private</t>
  </si>
  <si>
    <t>Total Amount Due</t>
  </si>
  <si>
    <r>
      <t xml:space="preserve">  </t>
    </r>
    <r>
      <rPr>
        <b/>
        <sz val="10"/>
        <rFont val="Calibri Light"/>
        <family val="1"/>
        <scheme val="major"/>
      </rPr>
      <t>SUBTOTAL PREPAID CART FEES</t>
    </r>
  </si>
  <si>
    <t>* Please make checks payable to: TVPOA</t>
  </si>
  <si>
    <t>9-Hole Green Fee (5 % discount off daily rate)</t>
  </si>
  <si>
    <t>PREPAID 9-HOLE CART FEES</t>
  </si>
  <si>
    <t>Unlimited Twilight Cart - POA</t>
  </si>
  <si>
    <t>Unlimited Twilight Cart - Private</t>
  </si>
  <si>
    <t>Amount Due Now</t>
  </si>
  <si>
    <t>Unlimited Ind. Twilight (No cart, No range)</t>
  </si>
  <si>
    <t>Full Year Two-Person Household Unlimited - POA</t>
  </si>
  <si>
    <t>Full Year Two-Person Household Unlimited - Private</t>
  </si>
  <si>
    <t>Annual Range - Two-Person Household</t>
  </si>
  <si>
    <t>IMPORTANT NOTE:  $20 Administration fee is added to all payments in any payment plan. Promotional discounts may be offered throughout the year.</t>
  </si>
  <si>
    <t>Total with admin fee</t>
  </si>
  <si>
    <t>Breakeven Point - IND: 85 Rounds, FAMILY: 130 Rounds</t>
  </si>
  <si>
    <t>Unlimited Individual Green Fees (All of 2025)</t>
  </si>
  <si>
    <t>Unlimited Two-Person Household Green Fees (All of 2025)</t>
  </si>
  <si>
    <t>2026 PREPAID GOLF WORKSHEET (Minimum Deposit Amount is $500.00)</t>
  </si>
  <si>
    <t>Amount Due April 1, 2026</t>
  </si>
  <si>
    <t>Amount Due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</si>
</sst>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0"/>
      <color indexed="13"/>
      <name val="Calibri Light"/>
      <family val="1"/>
      <scheme val="major"/>
    </font>
    <font>
      <sz val="10"/>
      <color indexed="13"/>
      <name val="Calibri Light"/>
      <family val="1"/>
      <scheme val="major"/>
    </font>
    <font>
      <b/>
      <u/>
      <sz val="1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u/>
      <sz val="10"/>
      <name val="Calibri Light"/>
      <family val="1"/>
      <scheme val="major"/>
    </font>
    <font>
      <sz val="10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18"/>
      <color rgb="FFFF0000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i/>
      <sz val="10"/>
      <color rgb="FFFF0000"/>
      <name val="Calibri Light"/>
      <family val="1"/>
      <scheme val="major"/>
    </font>
    <font>
      <b/>
      <sz val="12"/>
      <color rgb="FFFF0000"/>
      <name val="Calibri Light"/>
      <family val="1"/>
      <scheme val="major"/>
    </font>
    <font>
      <sz val="10"/>
      <color indexed="9"/>
      <name val="Calibri Light"/>
      <family val="1"/>
      <scheme val="major"/>
    </font>
    <font>
      <b/>
      <u/>
      <sz val="11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i/>
      <sz val="14"/>
      <color rgb="FFFF0000"/>
      <name val="Calibri Light"/>
      <family val="1"/>
      <scheme val="major"/>
    </font>
    <font>
      <b/>
      <i/>
      <sz val="10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 Light"/>
      <family val="1"/>
      <scheme val="major"/>
    </font>
    <font>
      <b/>
      <sz val="12"/>
      <color theme="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44" fontId="3" fillId="0" borderId="2" xfId="1" applyFont="1" applyBorder="1" applyAlignment="1" applyProtection="1">
      <alignment horizontal="centerContinuous"/>
    </xf>
    <xf numFmtId="0" fontId="4" fillId="0" borderId="2" xfId="0" applyFont="1" applyBorder="1" applyAlignment="1">
      <alignment horizontal="centerContinuous"/>
    </xf>
    <xf numFmtId="44" fontId="3" fillId="0" borderId="3" xfId="1" applyFont="1" applyBorder="1" applyAlignment="1" applyProtection="1">
      <alignment horizontal="centerContinuous"/>
    </xf>
    <xf numFmtId="0" fontId="3" fillId="0" borderId="0" xfId="0" applyFont="1"/>
    <xf numFmtId="0" fontId="5" fillId="2" borderId="4" xfId="0" applyFont="1" applyFill="1" applyBorder="1" applyAlignment="1">
      <alignment horizontal="centerContinuous"/>
    </xf>
    <xf numFmtId="44" fontId="6" fillId="2" borderId="0" xfId="1" applyFont="1" applyFill="1" applyBorder="1" applyAlignment="1" applyProtection="1">
      <alignment horizontal="centerContinuous"/>
    </xf>
    <xf numFmtId="44" fontId="6" fillId="2" borderId="5" xfId="1" applyFont="1" applyFill="1" applyBorder="1" applyAlignment="1" applyProtection="1">
      <alignment horizontal="centerContinuous"/>
    </xf>
    <xf numFmtId="0" fontId="3" fillId="0" borderId="4" xfId="0" applyFont="1" applyBorder="1"/>
    <xf numFmtId="44" fontId="3" fillId="0" borderId="0" xfId="1" applyFont="1" applyBorder="1" applyProtection="1"/>
    <xf numFmtId="44" fontId="3" fillId="0" borderId="0" xfId="1" applyFont="1" applyBorder="1" applyAlignment="1" applyProtection="1">
      <alignment horizontal="center"/>
    </xf>
    <xf numFmtId="44" fontId="3" fillId="0" borderId="5" xfId="1" applyFont="1" applyBorder="1" applyAlignment="1" applyProtection="1">
      <alignment horizontal="center"/>
    </xf>
    <xf numFmtId="0" fontId="7" fillId="0" borderId="4" xfId="0" applyFont="1" applyBorder="1"/>
    <xf numFmtId="0" fontId="4" fillId="0" borderId="6" xfId="0" applyFont="1" applyBorder="1" applyAlignment="1">
      <alignment horizontal="center"/>
    </xf>
    <xf numFmtId="44" fontId="4" fillId="0" borderId="6" xfId="1" applyFont="1" applyBorder="1" applyAlignment="1" applyProtection="1">
      <alignment horizontal="center"/>
    </xf>
    <xf numFmtId="0" fontId="8" fillId="0" borderId="0" xfId="0" applyFont="1"/>
    <xf numFmtId="44" fontId="8" fillId="0" borderId="6" xfId="1" applyFont="1" applyBorder="1" applyProtection="1"/>
    <xf numFmtId="44" fontId="4" fillId="0" borderId="7" xfId="1" applyFont="1" applyBorder="1" applyAlignment="1" applyProtection="1">
      <alignment horizontal="center"/>
    </xf>
    <xf numFmtId="0" fontId="10" fillId="0" borderId="4" xfId="0" applyFont="1" applyBorder="1"/>
    <xf numFmtId="0" fontId="11" fillId="3" borderId="8" xfId="0" applyFont="1" applyFill="1" applyBorder="1" applyAlignment="1" applyProtection="1">
      <alignment horizontal="center"/>
      <protection locked="0"/>
    </xf>
    <xf numFmtId="44" fontId="12" fillId="0" borderId="0" xfId="1" applyFont="1" applyBorder="1" applyProtection="1"/>
    <xf numFmtId="44" fontId="12" fillId="0" borderId="0" xfId="1" applyFont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44" fontId="12" fillId="0" borderId="5" xfId="1" applyFont="1" applyBorder="1" applyAlignment="1" applyProtection="1">
      <alignment horizontal="center"/>
    </xf>
    <xf numFmtId="0" fontId="4" fillId="0" borderId="4" xfId="0" applyFont="1" applyBorder="1"/>
    <xf numFmtId="44" fontId="11" fillId="0" borderId="9" xfId="1" applyFont="1" applyBorder="1" applyAlignment="1" applyProtection="1">
      <alignment horizontal="center"/>
    </xf>
    <xf numFmtId="0" fontId="14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44" fontId="12" fillId="0" borderId="12" xfId="1" applyFont="1" applyBorder="1" applyAlignment="1" applyProtection="1">
      <alignment horizontal="center"/>
    </xf>
    <xf numFmtId="44" fontId="11" fillId="0" borderId="13" xfId="1" applyFont="1" applyBorder="1" applyAlignment="1" applyProtection="1">
      <alignment horizontal="center"/>
    </xf>
    <xf numFmtId="0" fontId="17" fillId="0" borderId="0" xfId="0" applyFont="1"/>
    <xf numFmtId="0" fontId="3" fillId="0" borderId="12" xfId="0" applyFont="1" applyBorder="1"/>
    <xf numFmtId="44" fontId="11" fillId="0" borderId="5" xfId="1" applyFont="1" applyBorder="1" applyAlignment="1" applyProtection="1">
      <alignment horizontal="center"/>
    </xf>
    <xf numFmtId="44" fontId="11" fillId="3" borderId="14" xfId="1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19" fillId="0" borderId="15" xfId="0" applyFont="1" applyBorder="1"/>
    <xf numFmtId="0" fontId="3" fillId="0" borderId="15" xfId="0" applyFont="1" applyBorder="1"/>
    <xf numFmtId="44" fontId="20" fillId="0" borderId="16" xfId="0" applyNumberFormat="1" applyFont="1" applyBorder="1"/>
    <xf numFmtId="0" fontId="14" fillId="0" borderId="5" xfId="0" applyFont="1" applyBorder="1" applyAlignment="1">
      <alignment horizontal="centerContinuous"/>
    </xf>
    <xf numFmtId="0" fontId="11" fillId="0" borderId="6" xfId="0" applyFont="1" applyBorder="1" applyAlignment="1">
      <alignment horizontal="center"/>
    </xf>
    <xf numFmtId="44" fontId="11" fillId="0" borderId="6" xfId="1" applyFont="1" applyBorder="1" applyAlignment="1" applyProtection="1">
      <alignment horizontal="center"/>
    </xf>
    <xf numFmtId="0" fontId="4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44" fontId="3" fillId="0" borderId="18" xfId="1" applyFont="1" applyBorder="1" applyAlignment="1" applyProtection="1">
      <alignment horizontal="centerContinuous"/>
    </xf>
    <xf numFmtId="44" fontId="12" fillId="0" borderId="19" xfId="1" applyFont="1" applyBorder="1" applyAlignment="1" applyProtection="1">
      <alignment horizontal="centerContinuous"/>
    </xf>
    <xf numFmtId="0" fontId="23" fillId="4" borderId="8" xfId="0" applyFont="1" applyFill="1" applyBorder="1" applyAlignment="1" applyProtection="1">
      <alignment horizontal="center"/>
      <protection locked="0"/>
    </xf>
    <xf numFmtId="7" fontId="23" fillId="0" borderId="5" xfId="1" applyNumberFormat="1" applyFont="1" applyBorder="1" applyAlignment="1" applyProtection="1">
      <alignment horizontal="center"/>
    </xf>
    <xf numFmtId="0" fontId="3" fillId="0" borderId="4" xfId="0" applyFont="1" applyBorder="1" applyAlignment="1">
      <alignment vertical="center"/>
    </xf>
    <xf numFmtId="44" fontId="11" fillId="0" borderId="20" xfId="1" applyFont="1" applyBorder="1" applyAlignment="1" applyProtection="1">
      <alignment horizontal="center"/>
    </xf>
    <xf numFmtId="44" fontId="11" fillId="0" borderId="0" xfId="1" applyFont="1" applyBorder="1" applyAlignment="1" applyProtection="1">
      <alignment horizontal="center"/>
    </xf>
    <xf numFmtId="0" fontId="11" fillId="3" borderId="24" xfId="0" applyFont="1" applyFill="1" applyBorder="1" applyAlignment="1" applyProtection="1">
      <alignment horizontal="center"/>
      <protection locked="0"/>
    </xf>
    <xf numFmtId="7" fontId="11" fillId="0" borderId="5" xfId="1" applyNumberFormat="1" applyFont="1" applyBorder="1" applyAlignment="1" applyProtection="1">
      <alignment horizontal="center"/>
    </xf>
    <xf numFmtId="0" fontId="28" fillId="0" borderId="0" xfId="0" applyFont="1"/>
    <xf numFmtId="44" fontId="29" fillId="0" borderId="0" xfId="1" applyFont="1" applyBorder="1" applyAlignment="1" applyProtection="1">
      <alignment horizontal="center"/>
    </xf>
    <xf numFmtId="0" fontId="6" fillId="2" borderId="0" xfId="0" applyFont="1" applyFill="1" applyAlignment="1">
      <alignment horizontal="centerContinuous"/>
    </xf>
    <xf numFmtId="0" fontId="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5" fillId="0" borderId="4" xfId="0" applyFont="1" applyBorder="1"/>
    <xf numFmtId="0" fontId="16" fillId="0" borderId="0" xfId="0" applyFont="1" applyAlignment="1">
      <alignment horizontal="center"/>
    </xf>
    <xf numFmtId="0" fontId="18" fillId="0" borderId="4" xfId="0" applyFont="1" applyBorder="1"/>
    <xf numFmtId="0" fontId="19" fillId="0" borderId="0" xfId="0" applyFont="1"/>
    <xf numFmtId="0" fontId="4" fillId="0" borderId="0" xfId="0" applyFont="1"/>
    <xf numFmtId="0" fontId="8" fillId="0" borderId="4" xfId="0" applyFont="1" applyBorder="1"/>
    <xf numFmtId="0" fontId="4" fillId="0" borderId="26" xfId="0" applyFont="1" applyBorder="1"/>
    <xf numFmtId="0" fontId="21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0" fillId="0" borderId="0" xfId="0" applyFont="1"/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329046</xdr:colOff>
      <xdr:row>7</xdr:row>
      <xdr:rowOff>151313</xdr:rowOff>
    </xdr:from>
    <xdr:ext cx="1896341" cy="827164"/>
    <xdr:sp macro="" textlink="">
      <xdr:nvSpPr>
        <xdr:cNvPr id="3" name="Scroll: Horizontal 2">
          <a:extLst>
            <a:ext uri="{FF2B5EF4-FFF2-40B4-BE49-F238E27FC236}">
              <a16:creationId xmlns:a16="http://schemas.microsoft.com/office/drawing/2014/main" id="{DC35EB8A-F45A-4E03-879A-EDB481BC9DF8}"/>
            </a:ext>
          </a:extLst>
        </xdr:cNvPr>
        <xdr:cNvSpPr/>
      </xdr:nvSpPr>
      <xdr:spPr>
        <a:xfrm>
          <a:off x="3177887" y="1640677"/>
          <a:ext cx="1896341" cy="827164"/>
        </a:xfrm>
        <a:prstGeom prst="horizontalScroll">
          <a:avLst/>
        </a:prstGeom>
        <a:solidFill>
          <a:srgbClr val="FFFF0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sz="1100" i="1">
              <a:solidFill>
                <a:srgbClr val="FF0000"/>
              </a:solidFill>
              <a:latin typeface="+mj-lt"/>
            </a:rPr>
            <a:t>Includes range balls,     $600 (Individual) or </a:t>
          </a:r>
        </a:p>
        <a:p>
          <a:pPr algn="ctr"/>
          <a:r>
            <a:rPr lang="en-US" sz="1100" i="1">
              <a:solidFill>
                <a:srgbClr val="FF0000"/>
              </a:solidFill>
              <a:latin typeface="+mj-lt"/>
            </a:rPr>
            <a:t>$800 (Family) value!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workbookViewId="0">
      <selection activeCell="A42" sqref="A42"/>
    </sheetView>
  </sheetViews>
  <sheetFormatPr defaultColWidth="9.140625" defaultRowHeight="15" x14ac:dyDescent="0.25"/>
  <cols>
    <col min="1" max="1" width="45.5703125" style="6" customWidth="1"/>
    <col min="2" max="2" width="6.42578125" style="6" bestFit="1" customWidth="1"/>
    <col min="3" max="3" width="12.5703125" style="6" customWidth="1"/>
    <col min="4" max="4" width="13.5703125" style="6" bestFit="1" customWidth="1"/>
    <col min="5" max="5" width="1.28515625" style="6" customWidth="1"/>
    <col min="6" max="6" width="34.5703125" style="6" customWidth="1"/>
    <col min="7" max="7" width="5.7109375" style="6" customWidth="1"/>
    <col min="8" max="8" width="11" style="6" bestFit="1" customWidth="1"/>
    <col min="9" max="9" width="13.5703125" style="6" bestFit="1" customWidth="1"/>
    <col min="10" max="10" width="11.85546875" style="6" bestFit="1" customWidth="1"/>
    <col min="11" max="16384" width="9.140625" style="6"/>
  </cols>
  <sheetData>
    <row r="1" spans="1:10" ht="18.75" x14ac:dyDescent="0.3">
      <c r="A1" s="1" t="s">
        <v>42</v>
      </c>
      <c r="B1" s="2"/>
      <c r="C1" s="3"/>
      <c r="D1" s="3"/>
      <c r="E1" s="2"/>
      <c r="F1" s="4"/>
      <c r="G1" s="2"/>
      <c r="H1" s="3"/>
      <c r="I1" s="5"/>
    </row>
    <row r="2" spans="1:10" x14ac:dyDescent="0.25">
      <c r="A2" s="7" t="s">
        <v>0</v>
      </c>
      <c r="B2" s="57"/>
      <c r="C2" s="8"/>
      <c r="D2" s="8"/>
      <c r="E2" s="57"/>
      <c r="F2" s="57"/>
      <c r="G2" s="57"/>
      <c r="H2" s="8"/>
      <c r="I2" s="9"/>
    </row>
    <row r="3" spans="1:10" x14ac:dyDescent="0.25">
      <c r="A3" s="10"/>
      <c r="B3" s="58"/>
      <c r="C3" s="11"/>
      <c r="D3" s="12"/>
      <c r="G3" s="58"/>
      <c r="H3" s="11"/>
      <c r="I3" s="13"/>
    </row>
    <row r="4" spans="1:10" x14ac:dyDescent="0.25">
      <c r="A4" s="10"/>
      <c r="B4" s="58"/>
      <c r="C4" s="11"/>
      <c r="D4" s="12"/>
      <c r="G4" s="58"/>
      <c r="H4" s="11"/>
      <c r="I4" s="13"/>
    </row>
    <row r="5" spans="1:10" s="17" customFormat="1" x14ac:dyDescent="0.25">
      <c r="A5" s="14" t="s">
        <v>1</v>
      </c>
      <c r="B5" s="15" t="s">
        <v>2</v>
      </c>
      <c r="C5" s="16" t="s">
        <v>3</v>
      </c>
      <c r="D5" s="16" t="s">
        <v>4</v>
      </c>
      <c r="F5" s="59" t="s">
        <v>5</v>
      </c>
      <c r="G5" s="15" t="s">
        <v>2</v>
      </c>
      <c r="H5" s="18"/>
      <c r="I5" s="19" t="s">
        <v>4</v>
      </c>
    </row>
    <row r="6" spans="1:10" ht="18.75" x14ac:dyDescent="0.3">
      <c r="A6" s="20" t="s">
        <v>6</v>
      </c>
      <c r="B6" s="21"/>
      <c r="C6" s="22">
        <v>32.049999999999997</v>
      </c>
      <c r="D6" s="23">
        <f>C6*B6</f>
        <v>0</v>
      </c>
      <c r="F6" s="60" t="s">
        <v>7</v>
      </c>
      <c r="G6" s="24"/>
      <c r="H6" s="22">
        <v>8</v>
      </c>
      <c r="I6" s="25">
        <f>H6*G6</f>
        <v>0</v>
      </c>
    </row>
    <row r="7" spans="1:10" ht="18.75" x14ac:dyDescent="0.3">
      <c r="A7" s="20" t="s">
        <v>28</v>
      </c>
      <c r="B7" s="21"/>
      <c r="C7" s="22">
        <v>19.399999999999999</v>
      </c>
      <c r="D7" s="23">
        <f>C7*B7</f>
        <v>0</v>
      </c>
      <c r="F7" s="60" t="s">
        <v>9</v>
      </c>
      <c r="G7" s="24"/>
      <c r="H7" s="22">
        <v>600</v>
      </c>
      <c r="I7" s="25">
        <f>IF(B12=1,"$0",H7*G7)</f>
        <v>0</v>
      </c>
    </row>
    <row r="8" spans="1:10" ht="19.5" thickBot="1" x14ac:dyDescent="0.35">
      <c r="A8" s="26" t="s">
        <v>8</v>
      </c>
      <c r="B8" s="61"/>
      <c r="C8" s="22"/>
      <c r="D8" s="27">
        <f>D6+D7</f>
        <v>0</v>
      </c>
      <c r="F8" s="60" t="s">
        <v>36</v>
      </c>
      <c r="G8" s="24"/>
      <c r="H8" s="22">
        <v>800</v>
      </c>
      <c r="I8" s="25">
        <f>IF(B13=1,"$0",H8*G8)</f>
        <v>0</v>
      </c>
    </row>
    <row r="9" spans="1:10" ht="24.75" thickTop="1" thickBot="1" x14ac:dyDescent="0.4">
      <c r="A9" s="62" t="s">
        <v>10</v>
      </c>
      <c r="B9" s="28"/>
      <c r="C9" s="29"/>
      <c r="D9" s="30"/>
      <c r="F9" s="63" t="s">
        <v>11</v>
      </c>
      <c r="G9" s="58"/>
      <c r="H9" s="11"/>
      <c r="I9" s="32">
        <f>SUM(I6:I8)</f>
        <v>0</v>
      </c>
      <c r="J9" s="33"/>
    </row>
    <row r="10" spans="1:10" ht="16.5" thickTop="1" x14ac:dyDescent="0.25">
      <c r="A10" s="64" t="s">
        <v>39</v>
      </c>
      <c r="B10" s="65"/>
      <c r="C10" s="22"/>
      <c r="D10" s="31"/>
      <c r="F10" s="63"/>
      <c r="G10" s="58"/>
      <c r="H10" s="11"/>
      <c r="I10" s="35"/>
      <c r="J10" s="33"/>
    </row>
    <row r="11" spans="1:10" ht="15.75" x14ac:dyDescent="0.25">
      <c r="A11" s="66" t="s">
        <v>12</v>
      </c>
      <c r="B11" s="67"/>
      <c r="D11" s="34"/>
      <c r="F11" s="68" t="s">
        <v>13</v>
      </c>
      <c r="G11" s="58"/>
      <c r="H11" s="11"/>
      <c r="I11" s="36"/>
      <c r="J11" s="33"/>
    </row>
    <row r="12" spans="1:10" ht="15.75" x14ac:dyDescent="0.25">
      <c r="A12" s="69" t="s">
        <v>40</v>
      </c>
      <c r="B12" s="21"/>
      <c r="C12" s="22">
        <v>3325</v>
      </c>
      <c r="D12" s="31">
        <f>C12*B12</f>
        <v>0</v>
      </c>
      <c r="I12" s="37"/>
      <c r="J12" s="33"/>
    </row>
    <row r="13" spans="1:10" ht="15.75" x14ac:dyDescent="0.25">
      <c r="A13" s="69" t="s">
        <v>41</v>
      </c>
      <c r="B13" s="21"/>
      <c r="C13" s="22">
        <v>4970</v>
      </c>
      <c r="D13" s="31">
        <f>C13*B13</f>
        <v>0</v>
      </c>
      <c r="I13" s="37"/>
      <c r="J13" s="33"/>
    </row>
    <row r="14" spans="1:10" ht="16.5" thickBot="1" x14ac:dyDescent="0.3">
      <c r="A14" s="69" t="s">
        <v>33</v>
      </c>
      <c r="B14" s="21"/>
      <c r="C14" s="22">
        <v>1010</v>
      </c>
      <c r="D14" s="31">
        <f>C14*B14</f>
        <v>0</v>
      </c>
      <c r="F14" s="68" t="s">
        <v>15</v>
      </c>
      <c r="G14" s="58"/>
      <c r="H14" s="11"/>
      <c r="I14" s="32">
        <f>D8+D15+D29+I9+I11</f>
        <v>0</v>
      </c>
      <c r="J14" s="33"/>
    </row>
    <row r="15" spans="1:10" ht="20.25" thickTop="1" thickBot="1" x14ac:dyDescent="0.35">
      <c r="A15" s="70" t="s">
        <v>14</v>
      </c>
      <c r="B15" s="38"/>
      <c r="C15" s="39"/>
      <c r="D15" s="40">
        <f>SUM(D12:D14)</f>
        <v>0</v>
      </c>
      <c r="F15" s="71" t="str">
        <f>IF(I14&lt;200, "ERROR: MINIMUM DEPOSIT LESS THAN $500","")</f>
        <v>ERROR: MINIMUM DEPOSIT LESS THAN $500</v>
      </c>
      <c r="G15" s="72"/>
      <c r="H15" s="72"/>
      <c r="I15" s="41"/>
      <c r="J15" s="33"/>
    </row>
    <row r="16" spans="1:10" ht="16.5" thickTop="1" x14ac:dyDescent="0.25">
      <c r="A16" s="10"/>
      <c r="B16" s="67"/>
      <c r="F16" s="44" t="s">
        <v>18</v>
      </c>
      <c r="G16" s="45"/>
      <c r="H16" s="46"/>
      <c r="I16" s="47"/>
      <c r="J16" s="33"/>
    </row>
    <row r="17" spans="1:10" ht="15.75" x14ac:dyDescent="0.25">
      <c r="A17" s="14" t="s">
        <v>16</v>
      </c>
      <c r="B17" s="42" t="s">
        <v>2</v>
      </c>
      <c r="C17" s="16" t="s">
        <v>17</v>
      </c>
      <c r="D17" s="43" t="s">
        <v>4</v>
      </c>
      <c r="F17" s="73" t="s">
        <v>20</v>
      </c>
      <c r="G17" s="48"/>
      <c r="I17" s="37"/>
      <c r="J17" s="33"/>
    </row>
    <row r="18" spans="1:10" ht="15.75" x14ac:dyDescent="0.25">
      <c r="A18" s="20" t="s">
        <v>19</v>
      </c>
      <c r="B18" s="21"/>
      <c r="C18" s="22">
        <v>19.7</v>
      </c>
      <c r="D18" s="23">
        <f t="shared" ref="D18:D22" si="0">C18*B18</f>
        <v>0</v>
      </c>
      <c r="F18" s="73" t="s">
        <v>22</v>
      </c>
      <c r="I18" s="49" t="str">
        <f>IF(G17="Yes",I14*0.03,"0")</f>
        <v>0</v>
      </c>
      <c r="J18" s="33"/>
    </row>
    <row r="19" spans="1:10" ht="15.75" x14ac:dyDescent="0.25">
      <c r="A19" s="20" t="s">
        <v>21</v>
      </c>
      <c r="B19" s="21"/>
      <c r="C19" s="22">
        <v>16.100000000000001</v>
      </c>
      <c r="D19" s="23">
        <f t="shared" si="0"/>
        <v>0</v>
      </c>
      <c r="I19" s="37"/>
    </row>
    <row r="20" spans="1:10" ht="15.75" x14ac:dyDescent="0.25">
      <c r="A20" s="20" t="s">
        <v>23</v>
      </c>
      <c r="B20" s="21"/>
      <c r="C20" s="22">
        <v>1970</v>
      </c>
      <c r="D20" s="23">
        <f t="shared" si="0"/>
        <v>0</v>
      </c>
      <c r="F20" s="68" t="s">
        <v>25</v>
      </c>
      <c r="G20" s="58"/>
      <c r="H20" s="11"/>
      <c r="I20" s="54">
        <f>I18+I14</f>
        <v>0</v>
      </c>
    </row>
    <row r="21" spans="1:10" ht="15.75" x14ac:dyDescent="0.25">
      <c r="A21" s="20" t="s">
        <v>24</v>
      </c>
      <c r="B21" s="21"/>
      <c r="C21" s="22">
        <v>1610</v>
      </c>
      <c r="D21" s="23">
        <f t="shared" si="0"/>
        <v>0</v>
      </c>
      <c r="G21" s="58"/>
      <c r="H21" s="11"/>
      <c r="I21" s="25"/>
      <c r="J21" s="55"/>
    </row>
    <row r="22" spans="1:10" ht="16.5" thickBot="1" x14ac:dyDescent="0.3">
      <c r="A22" s="20" t="s">
        <v>34</v>
      </c>
      <c r="B22" s="21"/>
      <c r="C22" s="22">
        <v>2955</v>
      </c>
      <c r="D22" s="23">
        <f t="shared" si="0"/>
        <v>0</v>
      </c>
      <c r="F22" s="68" t="s">
        <v>32</v>
      </c>
      <c r="G22" s="58"/>
      <c r="H22" s="11"/>
      <c r="I22" s="32">
        <f>IF(I20&lt;2000,I20,J22+20)</f>
        <v>0</v>
      </c>
      <c r="J22" s="56">
        <f>IF(I20&lt;2000,I20,I20*50%)</f>
        <v>0</v>
      </c>
    </row>
    <row r="23" spans="1:10" ht="17.25" thickTop="1" thickBot="1" x14ac:dyDescent="0.3">
      <c r="A23" s="20" t="s">
        <v>35</v>
      </c>
      <c r="B23" s="21"/>
      <c r="C23" s="22">
        <v>2415</v>
      </c>
      <c r="D23" s="23">
        <f>C23*B23</f>
        <v>0</v>
      </c>
      <c r="F23" s="68" t="s">
        <v>43</v>
      </c>
      <c r="G23" s="58"/>
      <c r="H23" s="11"/>
      <c r="I23" s="32">
        <f>IF(J23&lt;1,0,J23+20)</f>
        <v>0</v>
      </c>
      <c r="J23" s="56">
        <f>IF(I20&lt;3000,I20-J22,I20*25%)</f>
        <v>0</v>
      </c>
    </row>
    <row r="24" spans="1:10" ht="17.25" thickTop="1" thickBot="1" x14ac:dyDescent="0.3">
      <c r="A24" s="20" t="s">
        <v>30</v>
      </c>
      <c r="B24" s="21"/>
      <c r="C24" s="22">
        <v>770</v>
      </c>
      <c r="D24" s="23">
        <f>C24*B24</f>
        <v>0</v>
      </c>
      <c r="F24" s="68" t="s">
        <v>44</v>
      </c>
      <c r="G24" s="58"/>
      <c r="H24" s="11"/>
      <c r="I24" s="32">
        <f>IF(J24&lt;1,0,J24+20)</f>
        <v>0</v>
      </c>
      <c r="J24" s="56">
        <f>IF(I20&lt;3000,0,I20-J22-J23)</f>
        <v>0</v>
      </c>
    </row>
    <row r="25" spans="1:10" ht="16.5" thickTop="1" x14ac:dyDescent="0.25">
      <c r="A25" s="20" t="s">
        <v>31</v>
      </c>
      <c r="B25" s="53"/>
      <c r="C25" s="22">
        <v>670</v>
      </c>
      <c r="D25" s="23">
        <f>C25*B25</f>
        <v>0</v>
      </c>
      <c r="F25" s="68"/>
      <c r="G25" s="58"/>
      <c r="H25" s="11"/>
      <c r="I25" s="35"/>
      <c r="J25" s="55"/>
    </row>
    <row r="26" spans="1:10" ht="15.75" x14ac:dyDescent="0.25">
      <c r="A26" s="14" t="s">
        <v>29</v>
      </c>
      <c r="B26" s="42" t="s">
        <v>2</v>
      </c>
      <c r="C26" s="16" t="s">
        <v>17</v>
      </c>
      <c r="D26" s="43" t="s">
        <v>4</v>
      </c>
      <c r="F26" s="68"/>
      <c r="G26" s="58"/>
      <c r="H26" s="11"/>
      <c r="I26" s="35"/>
    </row>
    <row r="27" spans="1:10" ht="15.75" x14ac:dyDescent="0.25">
      <c r="A27" s="20" t="s">
        <v>19</v>
      </c>
      <c r="B27" s="21"/>
      <c r="C27" s="11">
        <v>11.25</v>
      </c>
      <c r="D27" s="52">
        <f>C27*B27</f>
        <v>0</v>
      </c>
      <c r="F27" s="68"/>
      <c r="G27" s="58"/>
      <c r="H27" s="11"/>
      <c r="I27" s="35"/>
    </row>
    <row r="28" spans="1:10" ht="15.75" x14ac:dyDescent="0.25">
      <c r="A28" s="20" t="s">
        <v>21</v>
      </c>
      <c r="B28" s="21"/>
      <c r="C28" s="11">
        <v>10</v>
      </c>
      <c r="D28" s="52">
        <f>C28*B28</f>
        <v>0</v>
      </c>
      <c r="F28" s="76" t="s">
        <v>38</v>
      </c>
      <c r="G28" s="58"/>
      <c r="H28" s="11"/>
      <c r="I28" s="35">
        <f>SUM(I22:I24)</f>
        <v>0</v>
      </c>
    </row>
    <row r="29" spans="1:10" ht="19.5" thickBot="1" x14ac:dyDescent="0.35">
      <c r="A29" s="50" t="s">
        <v>26</v>
      </c>
      <c r="B29" s="74"/>
      <c r="C29" s="11"/>
      <c r="D29" s="51">
        <f>SUM(D27:D28)+SUM(D18:D25)</f>
        <v>0</v>
      </c>
      <c r="E29" s="75"/>
      <c r="F29" s="68"/>
      <c r="G29" s="58"/>
      <c r="H29" s="11"/>
      <c r="I29" s="35"/>
    </row>
    <row r="30" spans="1:10" ht="19.5" thickTop="1" x14ac:dyDescent="0.3">
      <c r="A30" s="50"/>
      <c r="B30" s="74"/>
      <c r="C30" s="11"/>
      <c r="D30" s="52"/>
      <c r="E30" s="75"/>
      <c r="F30" s="68"/>
      <c r="G30" s="58"/>
      <c r="H30" s="11"/>
      <c r="I30" s="35"/>
    </row>
    <row r="31" spans="1:10" x14ac:dyDescent="0.25">
      <c r="A31" s="77" t="s">
        <v>27</v>
      </c>
      <c r="B31" s="78"/>
      <c r="C31" s="78"/>
      <c r="D31" s="78"/>
      <c r="E31" s="78"/>
      <c r="F31" s="78"/>
      <c r="G31" s="78"/>
      <c r="H31" s="78"/>
      <c r="I31" s="79"/>
    </row>
    <row r="32" spans="1:10" ht="15.75" thickBot="1" x14ac:dyDescent="0.3">
      <c r="A32" s="80" t="s">
        <v>37</v>
      </c>
      <c r="B32" s="81"/>
      <c r="C32" s="81"/>
      <c r="D32" s="81"/>
      <c r="E32" s="81"/>
      <c r="F32" s="81"/>
      <c r="G32" s="81"/>
      <c r="H32" s="81"/>
      <c r="I32" s="82"/>
    </row>
  </sheetData>
  <sheetProtection algorithmName="SHA-512" hashValue="1745t09sBkF27UgcIKd9Y8Fz+0KCdSE4f5f1/zzh688fUvyEfGi70UN/aycyHSvtBApTrn+cpArhjiaOFLJoIQ==" saltValue="I1uqYmGseAhNKBVVDsVg9A==" spinCount="100000" sheet="1" objects="1" scenarios="1"/>
  <mergeCells count="2">
    <mergeCell ref="A31:I31"/>
    <mergeCell ref="A32:I32"/>
  </mergeCells>
  <pageMargins left="0.7" right="0.7" top="0.75" bottom="0.75" header="0.3" footer="0.3"/>
  <pageSetup scale="7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Prepaid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Jacob</dc:creator>
  <cp:lastModifiedBy>Casey Flenniken</cp:lastModifiedBy>
  <cp:lastPrinted>2025-01-02T22:26:46Z</cp:lastPrinted>
  <dcterms:created xsi:type="dcterms:W3CDTF">2019-12-18T21:25:29Z</dcterms:created>
  <dcterms:modified xsi:type="dcterms:W3CDTF">2025-12-01T17:20:20Z</dcterms:modified>
</cp:coreProperties>
</file>